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LVADOR\Alta Estação\"/>
    </mc:Choice>
  </mc:AlternateContent>
  <bookViews>
    <workbookView xWindow="0" yWindow="0" windowWidth="23040" windowHeight="9192" tabRatio="664"/>
  </bookViews>
  <sheets>
    <sheet name="Alta Estação - Cota Ouro" sheetId="8" r:id="rId1"/>
    <sheet name="Alta Estação - Cota Prata" sheetId="9" r:id="rId2"/>
    <sheet name="Alta Estação - Cota Bronze" sheetId="10" r:id="rId3"/>
  </sheets>
  <externalReferences>
    <externalReference r:id="rId4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</workbook>
</file>

<file path=xl/calcChain.xml><?xml version="1.0" encoding="utf-8"?>
<calcChain xmlns="http://schemas.openxmlformats.org/spreadsheetml/2006/main">
  <c r="J16" i="9" l="1"/>
  <c r="J11" i="9"/>
  <c r="J10" i="9"/>
  <c r="J9" i="9"/>
  <c r="J17" i="9" s="1"/>
  <c r="J19" i="9" s="1"/>
  <c r="J18" i="8"/>
  <c r="J11" i="8"/>
  <c r="J10" i="8"/>
  <c r="J9" i="8"/>
  <c r="J19" i="8" s="1"/>
  <c r="J21" i="8" s="1"/>
  <c r="J11" i="10"/>
  <c r="J9" i="10"/>
  <c r="J15" i="10" s="1"/>
  <c r="J17" i="10" s="1"/>
  <c r="G15" i="10"/>
  <c r="G17" i="9"/>
  <c r="J10" i="10"/>
  <c r="J14" i="10"/>
  <c r="J15" i="9"/>
  <c r="K15" i="9"/>
  <c r="J12" i="8"/>
  <c r="J17" i="8"/>
  <c r="K17" i="8"/>
  <c r="J13" i="9"/>
  <c r="K13" i="9" s="1"/>
  <c r="K17" i="9" s="1"/>
  <c r="K19" i="9" s="1"/>
  <c r="J13" i="10"/>
  <c r="J12" i="10"/>
  <c r="J14" i="9"/>
  <c r="J12" i="9"/>
  <c r="G19" i="8"/>
  <c r="J13" i="8"/>
  <c r="K13" i="8"/>
  <c r="K19" i="8" s="1"/>
  <c r="K21" i="8" s="1"/>
  <c r="J14" i="8"/>
  <c r="J15" i="8"/>
  <c r="K15" i="8"/>
  <c r="J16" i="8"/>
</calcChain>
</file>

<file path=xl/sharedStrings.xml><?xml version="1.0" encoding="utf-8"?>
<sst xmlns="http://schemas.openxmlformats.org/spreadsheetml/2006/main" count="148" uniqueCount="46">
  <si>
    <t>PROGRAMA</t>
  </si>
  <si>
    <t>CONVERSÃO</t>
  </si>
  <si>
    <t>R$
UNITÁRIO</t>
  </si>
  <si>
    <t>R$
TOTAL</t>
  </si>
  <si>
    <t>PERÍODO</t>
  </si>
  <si>
    <t>ESQUEMA COMERCIAL POR PROGRAMA</t>
  </si>
  <si>
    <t>Nº DE INSERÇÕES NO PERÍODO</t>
  </si>
  <si>
    <t>Emissora</t>
  </si>
  <si>
    <t>Evento:</t>
  </si>
  <si>
    <t>Período:</t>
  </si>
  <si>
    <t>SECUNDAGEM</t>
  </si>
  <si>
    <t>Praça:</t>
  </si>
  <si>
    <t>5"</t>
  </si>
  <si>
    <t>Bahia no Ar</t>
  </si>
  <si>
    <t>30"</t>
  </si>
  <si>
    <t xml:space="preserve">Balanço Geral BA- Ed Sab </t>
  </si>
  <si>
    <t>60"</t>
  </si>
  <si>
    <t>Merchandising</t>
  </si>
  <si>
    <t xml:space="preserve">Flashes </t>
  </si>
  <si>
    <t>Balanço Geral BA</t>
  </si>
  <si>
    <t>Vinheta de abertura do quadro especial</t>
  </si>
  <si>
    <t>Assinatura de 5” nas chamadas de envolvimento</t>
  </si>
  <si>
    <t>Assinatura de 5” VT Dicas de Verão</t>
  </si>
  <si>
    <t>Rotativo</t>
  </si>
  <si>
    <t>Mídia de Apoio</t>
  </si>
  <si>
    <t>VT Comercial</t>
  </si>
  <si>
    <t>Desconto</t>
  </si>
  <si>
    <t>Total Bruto</t>
  </si>
  <si>
    <t>Total Negociado</t>
  </si>
  <si>
    <t xml:space="preserve">Comercial </t>
  </si>
  <si>
    <t>Janeiro a Fevereiro 2024</t>
  </si>
  <si>
    <t>VALOR DO DAC (20% BRUTO NEGOCIADO)</t>
  </si>
  <si>
    <t xml:space="preserve">VALOR TOTAL DAC NEGOCIADO </t>
  </si>
  <si>
    <r>
      <t>•</t>
    </r>
    <r>
      <rPr>
        <sz val="10"/>
        <color indexed="8"/>
        <rFont val="Gotham Book"/>
      </rPr>
      <t xml:space="preserve">Valor de DAC e custo de produção não estão inclusos na proposta. </t>
    </r>
  </si>
  <si>
    <r>
      <t>•</t>
    </r>
    <r>
      <rPr>
        <sz val="10"/>
        <color indexed="8"/>
        <rFont val="Gotham Book"/>
      </rPr>
      <t xml:space="preserve">Valor de custo de produção não incluso na proposta. </t>
    </r>
  </si>
  <si>
    <t>•Valores referentes à tabela de preços de Outubro 2023</t>
  </si>
  <si>
    <r>
      <t>•</t>
    </r>
    <r>
      <rPr>
        <sz val="10"/>
        <color indexed="8"/>
        <rFont val="Gotham Book"/>
      </rPr>
      <t>Valores referentes à tabela de preços de Outubro 2023</t>
    </r>
  </si>
  <si>
    <t>Rotativo na programação</t>
  </si>
  <si>
    <t>Record Bahia</t>
  </si>
  <si>
    <t>Casa de Verão - Alta Estação</t>
  </si>
  <si>
    <t>ENTREGA COMERCIAL TV  2024 - CASA DE VERÃO - ALTA ESTAÇÃO - COTA PRATA</t>
  </si>
  <si>
    <t>ENTREGA COMERCIAL TV  2024 -  CASA DE VERÃO - ALTA ESTAÇÃO - COTA OURO</t>
  </si>
  <si>
    <t>ENTREGA COMERCIAL TV  2024 -  CASA DE VERÃO - ALTA ESTAÇÃO - COTA BRONZE</t>
  </si>
  <si>
    <t>Salvador</t>
  </si>
  <si>
    <t xml:space="preserve">Obs.: Toda entrega/valoração que consta nesta planilha foi elaborada direto pela emissora local, sendo assim, caso haja alguma questão/dúvida/alteração, a mesma deverá ser consultada. </t>
  </si>
  <si>
    <t>Jan e Fev/24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</si>
</sst>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(&quot;R$ &quot;* #,##0.00_);_(&quot;R$ &quot;* \(#,##0.00\);_(&quot;R$ &quot;* &quot;-&quot;??_);_(@_)"/>
    <numFmt numFmtId="177" formatCode="_(* #,##0.00_);_(* \(#,##0.00\);_(* &quot;-&quot;??_);_(@_)"/>
    <numFmt numFmtId="192" formatCode="0.000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Gotham Book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9">
    <xf numFmtId="0" fontId="0" fillId="0" borderId="0"/>
    <xf numFmtId="176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2" applyFont="1" applyAlignment="1">
      <alignment vertical="center"/>
    </xf>
    <xf numFmtId="177" fontId="5" fillId="2" borderId="6" xfId="6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/>
    </xf>
    <xf numFmtId="0" fontId="7" fillId="4" borderId="0" xfId="2" quotePrefix="1" applyNumberFormat="1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center" vertical="center"/>
    </xf>
    <xf numFmtId="4" fontId="7" fillId="4" borderId="8" xfId="6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4" fillId="4" borderId="0" xfId="2" applyFont="1" applyFill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4" fontId="9" fillId="4" borderId="0" xfId="6" applyNumberFormat="1" applyFont="1" applyFill="1" applyBorder="1" applyAlignment="1">
      <alignment horizontal="center" vertical="center"/>
    </xf>
    <xf numFmtId="4" fontId="7" fillId="4" borderId="0" xfId="6" applyNumberFormat="1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" fontId="12" fillId="0" borderId="0" xfId="6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4" borderId="8" xfId="2" applyFont="1" applyFill="1" applyBorder="1" applyAlignment="1">
      <alignment horizontal="center" vertical="center" wrapText="1"/>
    </xf>
    <xf numFmtId="3" fontId="7" fillId="4" borderId="8" xfId="2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0" fontId="7" fillId="0" borderId="10" xfId="2" applyFont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4" fontId="7" fillId="4" borderId="7" xfId="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 readingOrder="1"/>
    </xf>
    <xf numFmtId="43" fontId="4" fillId="0" borderId="0" xfId="2" applyNumberFormat="1" applyFont="1" applyAlignment="1">
      <alignment vertical="center"/>
    </xf>
    <xf numFmtId="177" fontId="7" fillId="4" borderId="0" xfId="6" applyFont="1" applyFill="1" applyBorder="1" applyAlignment="1">
      <alignment horizontal="left" vertical="center"/>
    </xf>
    <xf numFmtId="177" fontId="7" fillId="4" borderId="0" xfId="6" applyFont="1" applyFill="1" applyBorder="1" applyAlignment="1">
      <alignment horizontal="left" vertical="center"/>
    </xf>
    <xf numFmtId="177" fontId="7" fillId="4" borderId="0" xfId="6" applyFont="1" applyFill="1" applyBorder="1" applyAlignment="1">
      <alignment vertical="center"/>
    </xf>
    <xf numFmtId="176" fontId="13" fillId="4" borderId="0" xfId="1" applyFont="1" applyFill="1" applyBorder="1" applyAlignment="1">
      <alignment horizontal="center" vertical="center"/>
    </xf>
    <xf numFmtId="177" fontId="7" fillId="4" borderId="11" xfId="6" applyFont="1" applyFill="1" applyBorder="1" applyAlignment="1">
      <alignment vertical="center"/>
    </xf>
    <xf numFmtId="177" fontId="7" fillId="4" borderId="12" xfId="6" applyFont="1" applyFill="1" applyBorder="1" applyAlignment="1">
      <alignment vertical="center"/>
    </xf>
    <xf numFmtId="0" fontId="7" fillId="4" borderId="11" xfId="2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3" fillId="5" borderId="1" xfId="6" applyNumberFormat="1" applyFont="1" applyFill="1" applyBorder="1" applyAlignment="1">
      <alignment horizontal="center" vertical="center"/>
    </xf>
    <xf numFmtId="9" fontId="15" fillId="4" borderId="1" xfId="4" applyFont="1" applyFill="1" applyBorder="1" applyAlignment="1">
      <alignment horizontal="center" vertical="center"/>
    </xf>
    <xf numFmtId="4" fontId="16" fillId="6" borderId="1" xfId="6" applyNumberFormat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/>
    </xf>
    <xf numFmtId="176" fontId="17" fillId="7" borderId="0" xfId="1" applyFont="1" applyFill="1" applyBorder="1" applyAlignment="1">
      <alignment horizontal="center" vertical="center"/>
    </xf>
    <xf numFmtId="176" fontId="17" fillId="3" borderId="1" xfId="1" applyFont="1" applyFill="1" applyBorder="1" applyAlignment="1">
      <alignment horizontal="center" vertical="center"/>
    </xf>
    <xf numFmtId="177" fontId="7" fillId="4" borderId="0" xfId="6" applyFont="1" applyFill="1" applyBorder="1" applyAlignment="1">
      <alignment horizontal="left" vertical="center"/>
    </xf>
    <xf numFmtId="3" fontId="7" fillId="4" borderId="1" xfId="2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4" fontId="7" fillId="4" borderId="13" xfId="6" applyNumberFormat="1" applyFont="1" applyFill="1" applyBorder="1" applyAlignment="1">
      <alignment horizontal="center" vertical="center"/>
    </xf>
    <xf numFmtId="4" fontId="7" fillId="4" borderId="11" xfId="6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" fontId="9" fillId="4" borderId="8" xfId="6" applyNumberFormat="1" applyFont="1" applyFill="1" applyBorder="1" applyAlignment="1">
      <alignment horizontal="center" vertical="center"/>
    </xf>
    <xf numFmtId="4" fontId="9" fillId="4" borderId="9" xfId="6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176" fontId="18" fillId="4" borderId="0" xfId="1" applyFont="1" applyFill="1" applyBorder="1" applyAlignment="1">
      <alignment vertical="center"/>
    </xf>
    <xf numFmtId="43" fontId="4" fillId="4" borderId="0" xfId="2" applyNumberFormat="1" applyFont="1" applyFill="1" applyBorder="1" applyAlignment="1">
      <alignment vertical="center"/>
    </xf>
    <xf numFmtId="4" fontId="16" fillId="9" borderId="14" xfId="2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4" fontId="9" fillId="4" borderId="1" xfId="6" applyNumberFormat="1" applyFont="1" applyFill="1" applyBorder="1" applyAlignment="1">
      <alignment horizontal="center" vertical="center"/>
    </xf>
    <xf numFmtId="176" fontId="20" fillId="10" borderId="1" xfId="1" applyFont="1" applyFill="1" applyBorder="1" applyAlignment="1">
      <alignment horizontal="center" vertical="center"/>
    </xf>
    <xf numFmtId="192" fontId="7" fillId="4" borderId="8" xfId="2" applyNumberFormat="1" applyFont="1" applyFill="1" applyBorder="1" applyAlignment="1">
      <alignment horizontal="center" vertical="center"/>
    </xf>
    <xf numFmtId="192" fontId="7" fillId="0" borderId="9" xfId="2" applyNumberFormat="1" applyFont="1" applyBorder="1" applyAlignment="1">
      <alignment horizontal="center" vertical="center"/>
    </xf>
    <xf numFmtId="2" fontId="7" fillId="0" borderId="9" xfId="2" applyNumberFormat="1" applyFont="1" applyBorder="1" applyAlignment="1">
      <alignment horizontal="center" vertical="center"/>
    </xf>
    <xf numFmtId="2" fontId="7" fillId="0" borderId="10" xfId="2" applyNumberFormat="1" applyFont="1" applyBorder="1" applyAlignment="1">
      <alignment horizontal="center" vertical="center"/>
    </xf>
    <xf numFmtId="2" fontId="7" fillId="0" borderId="2" xfId="2" applyNumberFormat="1" applyFont="1" applyBorder="1" applyAlignment="1">
      <alignment horizontal="center" vertical="center"/>
    </xf>
    <xf numFmtId="177" fontId="7" fillId="4" borderId="13" xfId="6" applyFont="1" applyFill="1" applyBorder="1" applyAlignment="1">
      <alignment horizontal="left" vertical="center" wrapText="1"/>
    </xf>
    <xf numFmtId="177" fontId="7" fillId="4" borderId="15" xfId="6" applyFont="1" applyFill="1" applyBorder="1" applyAlignment="1">
      <alignment horizontal="left" vertical="center" wrapText="1"/>
    </xf>
    <xf numFmtId="177" fontId="5" fillId="0" borderId="8" xfId="6" applyFont="1" applyBorder="1" applyAlignment="1">
      <alignment horizontal="left" vertical="center"/>
    </xf>
    <xf numFmtId="177" fontId="5" fillId="0" borderId="13" xfId="6" applyFont="1" applyBorder="1" applyAlignment="1">
      <alignment horizontal="left" vertical="center"/>
    </xf>
    <xf numFmtId="177" fontId="5" fillId="0" borderId="15" xfId="6" applyFont="1" applyBorder="1" applyAlignment="1">
      <alignment horizontal="left" vertical="center"/>
    </xf>
    <xf numFmtId="0" fontId="17" fillId="11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77" fontId="7" fillId="4" borderId="13" xfId="6" applyFont="1" applyFill="1" applyBorder="1" applyAlignment="1">
      <alignment vertical="center"/>
    </xf>
    <xf numFmtId="177" fontId="7" fillId="4" borderId="15" xfId="6" applyFont="1" applyFill="1" applyBorder="1" applyAlignment="1">
      <alignment vertical="center"/>
    </xf>
    <xf numFmtId="4" fontId="12" fillId="4" borderId="0" xfId="6" applyNumberFormat="1" applyFont="1" applyFill="1" applyBorder="1" applyAlignment="1">
      <alignment horizontal="center" vertical="center"/>
    </xf>
    <xf numFmtId="177" fontId="7" fillId="3" borderId="3" xfId="6" applyFont="1" applyFill="1" applyBorder="1" applyAlignment="1">
      <alignment horizontal="center" vertical="center"/>
    </xf>
    <xf numFmtId="177" fontId="7" fillId="3" borderId="4" xfId="6" applyFont="1" applyFill="1" applyBorder="1" applyAlignment="1">
      <alignment horizontal="center" vertical="center"/>
    </xf>
    <xf numFmtId="177" fontId="7" fillId="3" borderId="5" xfId="6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7" fillId="4" borderId="7" xfId="2" quotePrefix="1" applyNumberFormat="1" applyFont="1" applyFill="1" applyBorder="1" applyAlignment="1">
      <alignment horizontal="center" vertical="center" wrapText="1"/>
    </xf>
    <xf numFmtId="0" fontId="7" fillId="4" borderId="18" xfId="2" quotePrefix="1" applyNumberFormat="1" applyFont="1" applyFill="1" applyBorder="1" applyAlignment="1">
      <alignment horizontal="center" vertical="center" wrapText="1"/>
    </xf>
    <xf numFmtId="0" fontId="7" fillId="4" borderId="19" xfId="2" quotePrefix="1" applyNumberFormat="1" applyFont="1" applyFill="1" applyBorder="1" applyAlignment="1">
      <alignment horizontal="center" vertical="center" wrapText="1"/>
    </xf>
  </cellXfs>
  <cellStyles count="9">
    <cellStyle name="Moeda" xfId="1" builtinId="4"/>
    <cellStyle name="Normal" xfId="0" builtinId="0"/>
    <cellStyle name="Normal 2" xfId="2"/>
    <cellStyle name="Normal 7" xfId="3"/>
    <cellStyle name="Porcentagem" xfId="4" builtinId="5"/>
    <cellStyle name="Separador de milhares 3" xfId="5"/>
    <cellStyle name="Vírgula" xfId="6" builtinId="3"/>
    <cellStyle name="Vírgula 2" xfId="7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zoomScale="87" zoomScaleNormal="87" workbookViewId="0"/>
  </sheetViews>
  <sheetFormatPr defaultColWidth="9.109375" defaultRowHeight="13.8" x14ac:dyDescent="0.25"/>
  <cols>
    <col min="1" max="1" width="3.5546875" style="3" customWidth="1"/>
    <col min="2" max="2" width="25.6640625" style="3" customWidth="1"/>
    <col min="3" max="3" width="22.44140625" style="3" customWidth="1"/>
    <col min="4" max="4" width="20.109375" style="3" customWidth="1"/>
    <col min="5" max="5" width="48.33203125" style="3" customWidth="1"/>
    <col min="6" max="6" width="14.5546875" style="3" customWidth="1"/>
    <col min="7" max="7" width="18.44140625" style="3" customWidth="1"/>
    <col min="8" max="8" width="12.6640625" style="3" customWidth="1"/>
    <col min="9" max="9" width="23.44140625" style="3" customWidth="1"/>
    <col min="10" max="10" width="26.88671875" style="3" customWidth="1"/>
    <col min="11" max="11" width="27.6640625" style="3" customWidth="1"/>
    <col min="12" max="12" width="17.109375" style="3" customWidth="1"/>
    <col min="13" max="13" width="11.33203125" style="3" bestFit="1" customWidth="1"/>
    <col min="14" max="16384" width="9.109375" style="3"/>
  </cols>
  <sheetData>
    <row r="1" spans="1:11" ht="15.75" customHeight="1" x14ac:dyDescent="0.25"/>
    <row r="2" spans="1:11" ht="20.100000000000001" customHeight="1" x14ac:dyDescent="0.25">
      <c r="B2" s="2" t="s">
        <v>7</v>
      </c>
      <c r="C2" s="71" t="s">
        <v>38</v>
      </c>
      <c r="D2" s="71"/>
    </row>
    <row r="3" spans="1:11" ht="20.100000000000001" customHeight="1" x14ac:dyDescent="0.25">
      <c r="B3" s="2" t="s">
        <v>11</v>
      </c>
      <c r="C3" s="71" t="s">
        <v>43</v>
      </c>
      <c r="D3" s="71"/>
    </row>
    <row r="4" spans="1:11" ht="20.100000000000001" customHeight="1" x14ac:dyDescent="0.25">
      <c r="B4" s="2" t="s">
        <v>8</v>
      </c>
      <c r="C4" s="72" t="s">
        <v>39</v>
      </c>
      <c r="D4" s="73"/>
    </row>
    <row r="5" spans="1:11" ht="20.100000000000001" customHeight="1" x14ac:dyDescent="0.25">
      <c r="B5" s="2" t="s">
        <v>9</v>
      </c>
      <c r="C5" s="72" t="s">
        <v>30</v>
      </c>
      <c r="D5" s="73"/>
      <c r="H5" s="25"/>
    </row>
    <row r="6" spans="1:11" ht="20.100000000000001" customHeight="1" x14ac:dyDescent="0.25"/>
    <row r="7" spans="1:11" s="6" customFormat="1" ht="21" x14ac:dyDescent="0.25">
      <c r="B7" s="74" t="s">
        <v>41</v>
      </c>
      <c r="C7" s="74"/>
      <c r="D7" s="74"/>
      <c r="E7" s="74"/>
      <c r="F7" s="74"/>
      <c r="G7" s="74"/>
      <c r="H7" s="74"/>
      <c r="I7" s="74"/>
      <c r="J7" s="74"/>
      <c r="K7" s="51"/>
    </row>
    <row r="8" spans="1:11" s="6" customFormat="1" ht="27.6" x14ac:dyDescent="0.25">
      <c r="B8" s="75" t="s">
        <v>0</v>
      </c>
      <c r="C8" s="76"/>
      <c r="D8" s="7" t="s">
        <v>4</v>
      </c>
      <c r="E8" s="7" t="s">
        <v>5</v>
      </c>
      <c r="F8" s="8" t="s">
        <v>10</v>
      </c>
      <c r="G8" s="9" t="s">
        <v>6</v>
      </c>
      <c r="H8" s="10" t="s">
        <v>1</v>
      </c>
      <c r="I8" s="7" t="s">
        <v>2</v>
      </c>
      <c r="J8" s="7" t="s">
        <v>3</v>
      </c>
      <c r="K8" s="7" t="s">
        <v>31</v>
      </c>
    </row>
    <row r="9" spans="1:11" s="6" customFormat="1" ht="30" customHeight="1" x14ac:dyDescent="0.25">
      <c r="B9" s="69" t="s">
        <v>37</v>
      </c>
      <c r="C9" s="70"/>
      <c r="D9" s="87" t="s">
        <v>45</v>
      </c>
      <c r="E9" s="12" t="s">
        <v>21</v>
      </c>
      <c r="F9" s="13" t="s">
        <v>12</v>
      </c>
      <c r="G9" s="27">
        <v>45</v>
      </c>
      <c r="H9" s="64">
        <v>0.25</v>
      </c>
      <c r="I9" s="14">
        <v>13759.6</v>
      </c>
      <c r="J9" s="14">
        <f>I9*G9*H9</f>
        <v>154795.5</v>
      </c>
      <c r="K9" s="55"/>
    </row>
    <row r="10" spans="1:11" s="6" customFormat="1" ht="30" customHeight="1" x14ac:dyDescent="0.25">
      <c r="B10" s="69" t="s">
        <v>37</v>
      </c>
      <c r="C10" s="70"/>
      <c r="D10" s="88"/>
      <c r="E10" s="12" t="s">
        <v>22</v>
      </c>
      <c r="F10" s="13" t="s">
        <v>12</v>
      </c>
      <c r="G10" s="27">
        <v>40</v>
      </c>
      <c r="H10" s="13">
        <v>0.375</v>
      </c>
      <c r="I10" s="14">
        <v>13759.6</v>
      </c>
      <c r="J10" s="14">
        <f>I10*G10*H10</f>
        <v>206394</v>
      </c>
      <c r="K10" s="55"/>
    </row>
    <row r="11" spans="1:11" s="6" customFormat="1" ht="30" customHeight="1" x14ac:dyDescent="0.25">
      <c r="B11" s="69" t="s">
        <v>37</v>
      </c>
      <c r="C11" s="70"/>
      <c r="D11" s="88"/>
      <c r="E11" s="12" t="s">
        <v>18</v>
      </c>
      <c r="F11" s="13" t="s">
        <v>12</v>
      </c>
      <c r="G11" s="26">
        <v>24</v>
      </c>
      <c r="H11" s="65">
        <v>0.3</v>
      </c>
      <c r="I11" s="14">
        <v>13759.6</v>
      </c>
      <c r="J11" s="14">
        <f>G11*H11*I11</f>
        <v>99069.119999999995</v>
      </c>
      <c r="K11" s="55"/>
    </row>
    <row r="12" spans="1:11" s="6" customFormat="1" ht="16.5" customHeight="1" x14ac:dyDescent="0.25">
      <c r="B12" s="69" t="s">
        <v>13</v>
      </c>
      <c r="C12" s="70"/>
      <c r="D12" s="88"/>
      <c r="E12" s="12" t="s">
        <v>20</v>
      </c>
      <c r="F12" s="13" t="s">
        <v>12</v>
      </c>
      <c r="G12" s="26">
        <v>8</v>
      </c>
      <c r="H12" s="24">
        <v>0.375</v>
      </c>
      <c r="I12" s="14">
        <v>5148</v>
      </c>
      <c r="J12" s="14">
        <f t="shared" ref="J12:J17" si="0">G12*H12*I12</f>
        <v>15444</v>
      </c>
      <c r="K12" s="55"/>
    </row>
    <row r="13" spans="1:11" s="6" customFormat="1" ht="16.5" customHeight="1" x14ac:dyDescent="0.25">
      <c r="B13" s="69" t="s">
        <v>13</v>
      </c>
      <c r="C13" s="70"/>
      <c r="D13" s="88"/>
      <c r="E13" s="12" t="s">
        <v>17</v>
      </c>
      <c r="F13" s="13" t="s">
        <v>16</v>
      </c>
      <c r="G13" s="26">
        <v>2</v>
      </c>
      <c r="H13" s="66">
        <v>1</v>
      </c>
      <c r="I13" s="14">
        <v>12870</v>
      </c>
      <c r="J13" s="52">
        <f t="shared" si="0"/>
        <v>25740</v>
      </c>
      <c r="K13" s="56">
        <f>J13*20%</f>
        <v>5148</v>
      </c>
    </row>
    <row r="14" spans="1:11" s="6" customFormat="1" ht="16.5" customHeight="1" x14ac:dyDescent="0.25">
      <c r="B14" s="69" t="s">
        <v>19</v>
      </c>
      <c r="C14" s="70"/>
      <c r="D14" s="88"/>
      <c r="E14" s="12" t="s">
        <v>20</v>
      </c>
      <c r="F14" s="13" t="s">
        <v>12</v>
      </c>
      <c r="G14" s="26">
        <v>8</v>
      </c>
      <c r="H14" s="24">
        <v>0.375</v>
      </c>
      <c r="I14" s="14">
        <v>7693</v>
      </c>
      <c r="J14" s="14">
        <f t="shared" si="0"/>
        <v>23079</v>
      </c>
      <c r="K14" s="55"/>
    </row>
    <row r="15" spans="1:11" s="6" customFormat="1" ht="16.5" customHeight="1" x14ac:dyDescent="0.25">
      <c r="B15" s="69" t="s">
        <v>19</v>
      </c>
      <c r="C15" s="70"/>
      <c r="D15" s="88"/>
      <c r="E15" s="12" t="s">
        <v>17</v>
      </c>
      <c r="F15" s="13" t="s">
        <v>16</v>
      </c>
      <c r="G15" s="26">
        <v>2</v>
      </c>
      <c r="H15" s="66">
        <v>1</v>
      </c>
      <c r="I15" s="14">
        <v>19232.5</v>
      </c>
      <c r="J15" s="52">
        <f t="shared" si="0"/>
        <v>38465</v>
      </c>
      <c r="K15" s="55">
        <f>J15*20%</f>
        <v>7693</v>
      </c>
    </row>
    <row r="16" spans="1:11" s="1" customFormat="1" ht="17.25" customHeight="1" x14ac:dyDescent="0.25">
      <c r="A16" s="16"/>
      <c r="B16" s="77" t="s">
        <v>15</v>
      </c>
      <c r="C16" s="78"/>
      <c r="D16" s="88"/>
      <c r="E16" s="12" t="s">
        <v>20</v>
      </c>
      <c r="F16" s="24" t="s">
        <v>12</v>
      </c>
      <c r="G16" s="26">
        <v>8</v>
      </c>
      <c r="H16" s="24">
        <v>0.375</v>
      </c>
      <c r="I16" s="14">
        <v>5433</v>
      </c>
      <c r="J16" s="14">
        <f t="shared" si="0"/>
        <v>16299</v>
      </c>
      <c r="K16" s="56"/>
    </row>
    <row r="17" spans="1:12" s="1" customFormat="1" ht="17.25" customHeight="1" x14ac:dyDescent="0.25">
      <c r="A17" s="16"/>
      <c r="B17" s="77" t="s">
        <v>15</v>
      </c>
      <c r="C17" s="78"/>
      <c r="D17" s="88"/>
      <c r="E17" s="12" t="s">
        <v>17</v>
      </c>
      <c r="F17" s="29" t="s">
        <v>16</v>
      </c>
      <c r="G17" s="30">
        <v>2</v>
      </c>
      <c r="H17" s="67">
        <v>1</v>
      </c>
      <c r="I17" s="31">
        <v>13582.5</v>
      </c>
      <c r="J17" s="53">
        <f t="shared" si="0"/>
        <v>27165</v>
      </c>
      <c r="K17" s="56">
        <f>J17*20%</f>
        <v>5433</v>
      </c>
    </row>
    <row r="18" spans="1:12" s="1" customFormat="1" ht="17.25" customHeight="1" x14ac:dyDescent="0.25">
      <c r="A18" s="16"/>
      <c r="B18" s="38" t="s">
        <v>24</v>
      </c>
      <c r="C18" s="39"/>
      <c r="D18" s="89"/>
      <c r="E18" s="40" t="s">
        <v>25</v>
      </c>
      <c r="F18" s="5" t="s">
        <v>14</v>
      </c>
      <c r="G18" s="50">
        <v>45</v>
      </c>
      <c r="H18" s="68">
        <v>1</v>
      </c>
      <c r="I18" s="14">
        <v>13759.6</v>
      </c>
      <c r="J18" s="31">
        <f>G18*H18*I18</f>
        <v>619182</v>
      </c>
      <c r="K18" s="55"/>
    </row>
    <row r="19" spans="1:12" s="1" customFormat="1" ht="21.75" customHeight="1" x14ac:dyDescent="0.4">
      <c r="A19" s="16"/>
      <c r="B19" s="80"/>
      <c r="C19" s="81"/>
      <c r="D19" s="81"/>
      <c r="E19" s="81"/>
      <c r="F19" s="82"/>
      <c r="G19" s="41">
        <f>SUM(G9:G18)</f>
        <v>184</v>
      </c>
      <c r="H19" s="42"/>
      <c r="I19" s="46" t="s">
        <v>27</v>
      </c>
      <c r="J19" s="48">
        <f>SUM(J9:J18)</f>
        <v>1225632.6200000001</v>
      </c>
      <c r="K19" s="60">
        <f>SUM(K13:K17)</f>
        <v>18274</v>
      </c>
      <c r="L19" s="33"/>
    </row>
    <row r="20" spans="1:12" s="1" customFormat="1" ht="21.75" customHeight="1" x14ac:dyDescent="0.4">
      <c r="A20" s="16"/>
      <c r="B20" s="34"/>
      <c r="C20" s="36"/>
      <c r="D20" s="11"/>
      <c r="E20" s="20"/>
      <c r="F20" s="21"/>
      <c r="G20" s="28"/>
      <c r="H20" s="22"/>
      <c r="I20" s="45" t="s">
        <v>26</v>
      </c>
      <c r="J20" s="44">
        <v>0.75</v>
      </c>
      <c r="K20" s="61" t="s">
        <v>32</v>
      </c>
      <c r="L20" s="33"/>
    </row>
    <row r="21" spans="1:12" s="1" customFormat="1" ht="21.75" customHeight="1" x14ac:dyDescent="0.4">
      <c r="A21" s="16"/>
      <c r="B21" s="34"/>
      <c r="C21" s="36"/>
      <c r="D21" s="11"/>
      <c r="E21" s="20"/>
      <c r="F21" s="21"/>
      <c r="G21" s="28"/>
      <c r="H21" s="22"/>
      <c r="I21" s="43" t="s">
        <v>28</v>
      </c>
      <c r="J21" s="48">
        <f>J19-J19*J20</f>
        <v>306408.15500000003</v>
      </c>
      <c r="K21" s="63">
        <f>K19-K19*J20</f>
        <v>4568.5</v>
      </c>
      <c r="L21" s="33"/>
    </row>
    <row r="22" spans="1:12" s="1" customFormat="1" ht="21.75" customHeight="1" x14ac:dyDescent="0.4">
      <c r="A22" s="16"/>
      <c r="B22" s="35"/>
      <c r="C22" s="36"/>
      <c r="D22" s="11"/>
      <c r="E22" s="20"/>
      <c r="F22" s="21"/>
      <c r="G22" s="28"/>
      <c r="H22" s="57"/>
      <c r="I22" s="79"/>
      <c r="J22" s="79"/>
      <c r="K22" s="58"/>
      <c r="L22" s="59"/>
    </row>
    <row r="24" spans="1:12" x14ac:dyDescent="0.25">
      <c r="B24" s="32" t="s">
        <v>35</v>
      </c>
    </row>
    <row r="25" spans="1:12" x14ac:dyDescent="0.25">
      <c r="B25" s="32" t="s">
        <v>33</v>
      </c>
    </row>
    <row r="27" spans="1:12" ht="15.6" x14ac:dyDescent="0.25">
      <c r="B27" s="86" t="s">
        <v>44</v>
      </c>
    </row>
  </sheetData>
  <mergeCells count="18">
    <mergeCell ref="B16:C16"/>
    <mergeCell ref="I22:J22"/>
    <mergeCell ref="B12:C12"/>
    <mergeCell ref="B13:C13"/>
    <mergeCell ref="B14:C14"/>
    <mergeCell ref="B15:C15"/>
    <mergeCell ref="B17:C17"/>
    <mergeCell ref="B19:F19"/>
    <mergeCell ref="D9:D18"/>
    <mergeCell ref="B11:C11"/>
    <mergeCell ref="B9:C9"/>
    <mergeCell ref="B10:C10"/>
    <mergeCell ref="C2:D2"/>
    <mergeCell ref="C3:D3"/>
    <mergeCell ref="C4:D4"/>
    <mergeCell ref="C5:D5"/>
    <mergeCell ref="B7:J7"/>
    <mergeCell ref="B8:C8"/>
  </mergeCells>
  <pageMargins left="0.51181102362204722" right="0.51181102362204722" top="0.78740157480314965" bottom="0.78740157480314965" header="0.31496062992125984" footer="0.31496062992125984"/>
  <pageSetup scale="38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="87" zoomScaleNormal="87" workbookViewId="0"/>
  </sheetViews>
  <sheetFormatPr defaultColWidth="9.109375" defaultRowHeight="13.8" x14ac:dyDescent="0.25"/>
  <cols>
    <col min="1" max="1" width="3.5546875" style="3" customWidth="1"/>
    <col min="2" max="2" width="25.6640625" style="3" customWidth="1"/>
    <col min="3" max="3" width="22.44140625" style="3" customWidth="1"/>
    <col min="4" max="4" width="20.109375" style="3" customWidth="1"/>
    <col min="5" max="5" width="48.33203125" style="3" customWidth="1"/>
    <col min="6" max="6" width="14.5546875" style="3" customWidth="1"/>
    <col min="7" max="7" width="18.44140625" style="3" customWidth="1"/>
    <col min="8" max="8" width="12.6640625" style="3" customWidth="1"/>
    <col min="9" max="9" width="23.44140625" style="3" customWidth="1"/>
    <col min="10" max="10" width="29.6640625" style="3" customWidth="1"/>
    <col min="11" max="12" width="29.109375" style="3" customWidth="1"/>
    <col min="13" max="13" width="11.33203125" style="3" bestFit="1" customWidth="1"/>
    <col min="14" max="16384" width="9.109375" style="3"/>
  </cols>
  <sheetData>
    <row r="1" spans="2:11" ht="15.75" customHeight="1" x14ac:dyDescent="0.25"/>
    <row r="2" spans="2:11" ht="20.100000000000001" customHeight="1" x14ac:dyDescent="0.25">
      <c r="B2" s="2" t="s">
        <v>7</v>
      </c>
      <c r="C2" s="71" t="s">
        <v>38</v>
      </c>
      <c r="D2" s="71"/>
    </row>
    <row r="3" spans="2:11" ht="20.100000000000001" customHeight="1" x14ac:dyDescent="0.25">
      <c r="B3" s="2" t="s">
        <v>11</v>
      </c>
      <c r="C3" s="71" t="s">
        <v>43</v>
      </c>
      <c r="D3" s="71"/>
    </row>
    <row r="4" spans="2:11" ht="20.100000000000001" customHeight="1" x14ac:dyDescent="0.25">
      <c r="B4" s="2" t="s">
        <v>8</v>
      </c>
      <c r="C4" s="72" t="s">
        <v>39</v>
      </c>
      <c r="D4" s="73"/>
    </row>
    <row r="5" spans="2:11" ht="20.100000000000001" customHeight="1" x14ac:dyDescent="0.25">
      <c r="B5" s="2" t="s">
        <v>9</v>
      </c>
      <c r="C5" s="72" t="s">
        <v>30</v>
      </c>
      <c r="D5" s="73"/>
      <c r="H5" s="25"/>
    </row>
    <row r="6" spans="2:11" ht="20.100000000000001" customHeight="1" x14ac:dyDescent="0.25"/>
    <row r="7" spans="2:11" s="6" customFormat="1" ht="21" x14ac:dyDescent="0.25">
      <c r="B7" s="83" t="s">
        <v>40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s="6" customFormat="1" ht="27.6" x14ac:dyDescent="0.25">
      <c r="B8" s="75" t="s">
        <v>0</v>
      </c>
      <c r="C8" s="76"/>
      <c r="D8" s="7" t="s">
        <v>4</v>
      </c>
      <c r="E8" s="7" t="s">
        <v>5</v>
      </c>
      <c r="F8" s="8" t="s">
        <v>10</v>
      </c>
      <c r="G8" s="9" t="s">
        <v>6</v>
      </c>
      <c r="H8" s="10" t="s">
        <v>1</v>
      </c>
      <c r="I8" s="7" t="s">
        <v>2</v>
      </c>
      <c r="J8" s="7" t="s">
        <v>3</v>
      </c>
      <c r="K8" s="4" t="s">
        <v>31</v>
      </c>
    </row>
    <row r="9" spans="2:11" s="6" customFormat="1" ht="30" customHeight="1" x14ac:dyDescent="0.25">
      <c r="B9" s="69" t="s">
        <v>37</v>
      </c>
      <c r="C9" s="70"/>
      <c r="D9" s="87" t="s">
        <v>45</v>
      </c>
      <c r="E9" s="12" t="s">
        <v>21</v>
      </c>
      <c r="F9" s="13" t="s">
        <v>12</v>
      </c>
      <c r="G9" s="27">
        <v>45</v>
      </c>
      <c r="H9" s="64">
        <v>0.25</v>
      </c>
      <c r="I9" s="14">
        <v>13759.6</v>
      </c>
      <c r="J9" s="52">
        <f>I9*H9*G9</f>
        <v>154795.5</v>
      </c>
      <c r="K9" s="54"/>
    </row>
    <row r="10" spans="2:11" s="6" customFormat="1" ht="30" customHeight="1" x14ac:dyDescent="0.25">
      <c r="B10" s="69" t="s">
        <v>37</v>
      </c>
      <c r="C10" s="70"/>
      <c r="D10" s="88"/>
      <c r="E10" s="12" t="s">
        <v>22</v>
      </c>
      <c r="F10" s="13" t="s">
        <v>12</v>
      </c>
      <c r="G10" s="27">
        <v>40</v>
      </c>
      <c r="H10" s="13">
        <v>0.375</v>
      </c>
      <c r="I10" s="14">
        <v>13759.6</v>
      </c>
      <c r="J10" s="52">
        <f>I10*H10*G10</f>
        <v>206394</v>
      </c>
      <c r="K10" s="54"/>
    </row>
    <row r="11" spans="2:11" s="6" customFormat="1" ht="30" customHeight="1" x14ac:dyDescent="0.25">
      <c r="B11" s="69" t="s">
        <v>37</v>
      </c>
      <c r="C11" s="70"/>
      <c r="D11" s="88"/>
      <c r="E11" s="12" t="s">
        <v>18</v>
      </c>
      <c r="F11" s="13" t="s">
        <v>12</v>
      </c>
      <c r="G11" s="26">
        <v>24</v>
      </c>
      <c r="H11" s="65">
        <v>0.3</v>
      </c>
      <c r="I11" s="14">
        <v>13759.6</v>
      </c>
      <c r="J11" s="52">
        <f t="shared" ref="J11:J16" si="0">G11*H11*I11</f>
        <v>99069.119999999995</v>
      </c>
      <c r="K11" s="54"/>
    </row>
    <row r="12" spans="2:11" s="6" customFormat="1" ht="16.5" customHeight="1" x14ac:dyDescent="0.25">
      <c r="B12" s="69" t="s">
        <v>13</v>
      </c>
      <c r="C12" s="70"/>
      <c r="D12" s="88"/>
      <c r="E12" s="12" t="s">
        <v>20</v>
      </c>
      <c r="F12" s="13" t="s">
        <v>12</v>
      </c>
      <c r="G12" s="26">
        <v>8</v>
      </c>
      <c r="H12" s="24">
        <v>0.375</v>
      </c>
      <c r="I12" s="14">
        <v>5148</v>
      </c>
      <c r="J12" s="52">
        <f t="shared" si="0"/>
        <v>15444</v>
      </c>
      <c r="K12" s="54"/>
    </row>
    <row r="13" spans="2:11" s="6" customFormat="1" ht="16.5" customHeight="1" x14ac:dyDescent="0.25">
      <c r="B13" s="69" t="s">
        <v>13</v>
      </c>
      <c r="C13" s="70"/>
      <c r="D13" s="88"/>
      <c r="E13" s="12" t="s">
        <v>17</v>
      </c>
      <c r="F13" s="13" t="s">
        <v>16</v>
      </c>
      <c r="G13" s="26">
        <v>2</v>
      </c>
      <c r="H13" s="24">
        <v>1</v>
      </c>
      <c r="I13" s="14">
        <v>12870</v>
      </c>
      <c r="J13" s="52">
        <f t="shared" si="0"/>
        <v>25740</v>
      </c>
      <c r="K13" s="62">
        <f>J13*20%</f>
        <v>5148</v>
      </c>
    </row>
    <row r="14" spans="2:11" s="6" customFormat="1" ht="16.5" customHeight="1" x14ac:dyDescent="0.25">
      <c r="B14" s="69" t="s">
        <v>19</v>
      </c>
      <c r="C14" s="70"/>
      <c r="D14" s="88"/>
      <c r="E14" s="12" t="s">
        <v>20</v>
      </c>
      <c r="F14" s="13" t="s">
        <v>12</v>
      </c>
      <c r="G14" s="26">
        <v>8</v>
      </c>
      <c r="H14" s="24">
        <v>0.375</v>
      </c>
      <c r="I14" s="14">
        <v>7693</v>
      </c>
      <c r="J14" s="52">
        <f t="shared" si="0"/>
        <v>23079</v>
      </c>
      <c r="K14" s="54"/>
    </row>
    <row r="15" spans="2:11" s="6" customFormat="1" ht="16.5" customHeight="1" x14ac:dyDescent="0.25">
      <c r="B15" s="69" t="s">
        <v>19</v>
      </c>
      <c r="C15" s="70"/>
      <c r="D15" s="88"/>
      <c r="E15" s="12" t="s">
        <v>17</v>
      </c>
      <c r="F15" s="13" t="s">
        <v>16</v>
      </c>
      <c r="G15" s="26">
        <v>2</v>
      </c>
      <c r="H15" s="24">
        <v>1</v>
      </c>
      <c r="I15" s="14">
        <v>19232.5</v>
      </c>
      <c r="J15" s="52">
        <f t="shared" si="0"/>
        <v>38465</v>
      </c>
      <c r="K15" s="62">
        <f>J15*20%</f>
        <v>7693</v>
      </c>
    </row>
    <row r="16" spans="2:11" s="6" customFormat="1" ht="16.5" customHeight="1" x14ac:dyDescent="0.25">
      <c r="B16" s="69" t="s">
        <v>23</v>
      </c>
      <c r="C16" s="70"/>
      <c r="D16" s="89"/>
      <c r="E16" s="12" t="s">
        <v>29</v>
      </c>
      <c r="F16" s="13" t="s">
        <v>14</v>
      </c>
      <c r="G16" s="27">
        <v>30</v>
      </c>
      <c r="H16" s="24">
        <v>1</v>
      </c>
      <c r="I16" s="14">
        <v>13759.6</v>
      </c>
      <c r="J16" s="52">
        <f t="shared" si="0"/>
        <v>412788</v>
      </c>
      <c r="K16" s="54"/>
    </row>
    <row r="17" spans="1:12" s="1" customFormat="1" ht="21.75" customHeight="1" x14ac:dyDescent="0.4">
      <c r="A17" s="16"/>
      <c r="B17" s="80"/>
      <c r="C17" s="81"/>
      <c r="D17" s="81"/>
      <c r="E17" s="81"/>
      <c r="F17" s="82"/>
      <c r="G17" s="41">
        <f>SUM(G9:G16)</f>
        <v>159</v>
      </c>
      <c r="H17" s="42"/>
      <c r="I17" s="46" t="s">
        <v>27</v>
      </c>
      <c r="J17" s="47">
        <f>SUM(J9:J16)</f>
        <v>975774.62</v>
      </c>
      <c r="K17" s="60">
        <f>SUM(K11:K16)</f>
        <v>12841</v>
      </c>
      <c r="L17" s="33"/>
    </row>
    <row r="18" spans="1:12" s="1" customFormat="1" ht="21.75" customHeight="1" x14ac:dyDescent="0.4">
      <c r="A18" s="16"/>
      <c r="B18" s="49"/>
      <c r="C18" s="36"/>
      <c r="D18" s="11"/>
      <c r="E18" s="20"/>
      <c r="F18" s="21"/>
      <c r="G18" s="28"/>
      <c r="H18" s="22"/>
      <c r="I18" s="45" t="s">
        <v>26</v>
      </c>
      <c r="J18" s="44">
        <v>0.7</v>
      </c>
      <c r="K18" s="61" t="s">
        <v>32</v>
      </c>
      <c r="L18" s="33"/>
    </row>
    <row r="19" spans="1:12" s="1" customFormat="1" ht="21.75" customHeight="1" x14ac:dyDescent="0.4">
      <c r="A19" s="16"/>
      <c r="B19" s="49"/>
      <c r="C19" s="36"/>
      <c r="D19" s="11"/>
      <c r="E19" s="20"/>
      <c r="F19" s="21"/>
      <c r="G19" s="28"/>
      <c r="H19" s="22"/>
      <c r="I19" s="43" t="s">
        <v>28</v>
      </c>
      <c r="J19" s="48">
        <f>J17-J17*J18</f>
        <v>292732.38600000006</v>
      </c>
      <c r="K19" s="63">
        <f>K17-K17*J18</f>
        <v>3852.3000000000011</v>
      </c>
      <c r="L19" s="33"/>
    </row>
    <row r="20" spans="1:12" s="1" customFormat="1" ht="21.75" customHeight="1" x14ac:dyDescent="0.4">
      <c r="A20" s="16"/>
      <c r="B20" s="49"/>
      <c r="C20" s="36"/>
      <c r="D20" s="11"/>
      <c r="E20" s="20"/>
      <c r="F20" s="21"/>
      <c r="G20" s="28"/>
      <c r="H20" s="22"/>
      <c r="I20" s="23"/>
      <c r="J20" s="37"/>
      <c r="L20" s="33"/>
    </row>
    <row r="23" spans="1:12" x14ac:dyDescent="0.25">
      <c r="B23" s="32" t="s">
        <v>35</v>
      </c>
    </row>
    <row r="24" spans="1:12" x14ac:dyDescent="0.25">
      <c r="B24" s="32" t="s">
        <v>33</v>
      </c>
    </row>
    <row r="26" spans="1:12" ht="15.6" x14ac:dyDescent="0.25">
      <c r="B26" s="86" t="s">
        <v>44</v>
      </c>
    </row>
  </sheetData>
  <mergeCells count="16">
    <mergeCell ref="B15:C15"/>
    <mergeCell ref="B16:C16"/>
    <mergeCell ref="B17:F17"/>
    <mergeCell ref="B9:C9"/>
    <mergeCell ref="B10:C10"/>
    <mergeCell ref="B12:C12"/>
    <mergeCell ref="B13:C13"/>
    <mergeCell ref="B14:C14"/>
    <mergeCell ref="B11:C11"/>
    <mergeCell ref="D9:D16"/>
    <mergeCell ref="C2:D2"/>
    <mergeCell ref="C3:D3"/>
    <mergeCell ref="C4:D4"/>
    <mergeCell ref="C5:D5"/>
    <mergeCell ref="B8:C8"/>
    <mergeCell ref="B7:K7"/>
  </mergeCells>
  <pageMargins left="0.51181102362204722" right="0.51181102362204722" top="0.78740157480314965" bottom="0.78740157480314965" header="0.31496062992125984" footer="0.31496062992125984"/>
  <pageSetup scale="38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="87" zoomScaleNormal="87" workbookViewId="0"/>
  </sheetViews>
  <sheetFormatPr defaultColWidth="9.109375" defaultRowHeight="13.8" x14ac:dyDescent="0.25"/>
  <cols>
    <col min="1" max="1" width="3.5546875" style="3" customWidth="1"/>
    <col min="2" max="2" width="25.6640625" style="3" customWidth="1"/>
    <col min="3" max="3" width="22.44140625" style="3" customWidth="1"/>
    <col min="4" max="4" width="20.109375" style="3" customWidth="1"/>
    <col min="5" max="5" width="48.33203125" style="3" customWidth="1"/>
    <col min="6" max="6" width="14.5546875" style="3" customWidth="1"/>
    <col min="7" max="7" width="18.44140625" style="3" customWidth="1"/>
    <col min="8" max="8" width="12.6640625" style="3" customWidth="1"/>
    <col min="9" max="9" width="23.44140625" style="3" customWidth="1"/>
    <col min="10" max="10" width="26.88671875" style="3" customWidth="1"/>
    <col min="11" max="11" width="20.33203125" style="3" customWidth="1"/>
    <col min="12" max="12" width="17.109375" style="3" customWidth="1"/>
    <col min="13" max="13" width="11.33203125" style="3" bestFit="1" customWidth="1"/>
    <col min="14" max="16384" width="9.109375" style="3"/>
  </cols>
  <sheetData>
    <row r="1" spans="1:12" ht="15.75" customHeight="1" x14ac:dyDescent="0.25"/>
    <row r="2" spans="1:12" ht="20.100000000000001" customHeight="1" x14ac:dyDescent="0.25">
      <c r="B2" s="2" t="s">
        <v>7</v>
      </c>
      <c r="C2" s="71" t="s">
        <v>38</v>
      </c>
      <c r="D2" s="71"/>
    </row>
    <row r="3" spans="1:12" ht="20.100000000000001" customHeight="1" x14ac:dyDescent="0.25">
      <c r="B3" s="2" t="s">
        <v>11</v>
      </c>
      <c r="C3" s="71" t="s">
        <v>43</v>
      </c>
      <c r="D3" s="71"/>
    </row>
    <row r="4" spans="1:12" ht="20.100000000000001" customHeight="1" x14ac:dyDescent="0.25">
      <c r="B4" s="2" t="s">
        <v>8</v>
      </c>
      <c r="C4" s="72" t="s">
        <v>39</v>
      </c>
      <c r="D4" s="73"/>
    </row>
    <row r="5" spans="1:12" ht="20.100000000000001" customHeight="1" x14ac:dyDescent="0.25">
      <c r="B5" s="2" t="s">
        <v>9</v>
      </c>
      <c r="C5" s="72" t="s">
        <v>30</v>
      </c>
      <c r="D5" s="73"/>
      <c r="H5" s="25"/>
    </row>
    <row r="6" spans="1:12" ht="20.100000000000001" customHeight="1" x14ac:dyDescent="0.25"/>
    <row r="7" spans="1:12" s="6" customFormat="1" ht="21" x14ac:dyDescent="0.25">
      <c r="B7" s="85" t="s">
        <v>42</v>
      </c>
      <c r="C7" s="85"/>
      <c r="D7" s="85"/>
      <c r="E7" s="85"/>
      <c r="F7" s="85"/>
      <c r="G7" s="85"/>
      <c r="H7" s="85"/>
      <c r="I7" s="85"/>
      <c r="J7" s="85"/>
    </row>
    <row r="8" spans="1:12" s="6" customFormat="1" ht="27.6" x14ac:dyDescent="0.25">
      <c r="B8" s="75" t="s">
        <v>0</v>
      </c>
      <c r="C8" s="76"/>
      <c r="D8" s="7" t="s">
        <v>4</v>
      </c>
      <c r="E8" s="7" t="s">
        <v>5</v>
      </c>
      <c r="F8" s="8" t="s">
        <v>10</v>
      </c>
      <c r="G8" s="9" t="s">
        <v>6</v>
      </c>
      <c r="H8" s="10" t="s">
        <v>1</v>
      </c>
      <c r="I8" s="7" t="s">
        <v>2</v>
      </c>
      <c r="J8" s="7" t="s">
        <v>3</v>
      </c>
    </row>
    <row r="9" spans="1:12" s="6" customFormat="1" ht="30" customHeight="1" x14ac:dyDescent="0.25">
      <c r="B9" s="69" t="s">
        <v>37</v>
      </c>
      <c r="C9" s="70"/>
      <c r="D9" s="87" t="s">
        <v>45</v>
      </c>
      <c r="E9" s="12" t="s">
        <v>21</v>
      </c>
      <c r="F9" s="13" t="s">
        <v>12</v>
      </c>
      <c r="G9" s="27">
        <v>45</v>
      </c>
      <c r="H9" s="64">
        <v>0.25</v>
      </c>
      <c r="I9" s="14">
        <v>13759.6</v>
      </c>
      <c r="J9" s="14">
        <f>I9*H9*G9</f>
        <v>154795.5</v>
      </c>
    </row>
    <row r="10" spans="1:12" s="6" customFormat="1" ht="30" customHeight="1" x14ac:dyDescent="0.25">
      <c r="B10" s="69" t="s">
        <v>37</v>
      </c>
      <c r="C10" s="70"/>
      <c r="D10" s="88"/>
      <c r="E10" s="12" t="s">
        <v>22</v>
      </c>
      <c r="F10" s="13" t="s">
        <v>12</v>
      </c>
      <c r="G10" s="27">
        <v>40</v>
      </c>
      <c r="H10" s="13">
        <v>0.375</v>
      </c>
      <c r="I10" s="14">
        <v>13759.6</v>
      </c>
      <c r="J10" s="14">
        <f>I10*H10*G10</f>
        <v>206394</v>
      </c>
    </row>
    <row r="11" spans="1:12" s="6" customFormat="1" ht="30" customHeight="1" x14ac:dyDescent="0.25">
      <c r="B11" s="69" t="s">
        <v>37</v>
      </c>
      <c r="C11" s="70"/>
      <c r="D11" s="88"/>
      <c r="E11" s="12" t="s">
        <v>18</v>
      </c>
      <c r="F11" s="13" t="s">
        <v>12</v>
      </c>
      <c r="G11" s="26">
        <v>24</v>
      </c>
      <c r="H11" s="65">
        <v>0.3</v>
      </c>
      <c r="I11" s="14">
        <v>13759.6</v>
      </c>
      <c r="J11" s="14">
        <f>G11*H11*I11</f>
        <v>99069.119999999995</v>
      </c>
    </row>
    <row r="12" spans="1:12" s="6" customFormat="1" ht="16.5" customHeight="1" x14ac:dyDescent="0.25">
      <c r="B12" s="69" t="s">
        <v>13</v>
      </c>
      <c r="C12" s="70"/>
      <c r="D12" s="88"/>
      <c r="E12" s="12" t="s">
        <v>20</v>
      </c>
      <c r="F12" s="13" t="s">
        <v>12</v>
      </c>
      <c r="G12" s="26">
        <v>8</v>
      </c>
      <c r="H12" s="24">
        <v>0.375</v>
      </c>
      <c r="I12" s="14">
        <v>5148</v>
      </c>
      <c r="J12" s="14">
        <f>G12*H12*I12</f>
        <v>15444</v>
      </c>
    </row>
    <row r="13" spans="1:12" s="6" customFormat="1" ht="16.5" customHeight="1" x14ac:dyDescent="0.25">
      <c r="B13" s="69" t="s">
        <v>19</v>
      </c>
      <c r="C13" s="70"/>
      <c r="D13" s="88"/>
      <c r="E13" s="12" t="s">
        <v>20</v>
      </c>
      <c r="F13" s="13" t="s">
        <v>12</v>
      </c>
      <c r="G13" s="26">
        <v>8</v>
      </c>
      <c r="H13" s="24">
        <v>0.375</v>
      </c>
      <c r="I13" s="14">
        <v>7693</v>
      </c>
      <c r="J13" s="14">
        <f>G13*H13*I13</f>
        <v>23079</v>
      </c>
    </row>
    <row r="14" spans="1:12" s="6" customFormat="1" ht="16.5" customHeight="1" x14ac:dyDescent="0.25">
      <c r="B14" s="69" t="s">
        <v>23</v>
      </c>
      <c r="C14" s="70"/>
      <c r="D14" s="89"/>
      <c r="E14" s="12" t="s">
        <v>29</v>
      </c>
      <c r="F14" s="13" t="s">
        <v>14</v>
      </c>
      <c r="G14" s="27">
        <v>25</v>
      </c>
      <c r="H14" s="24">
        <v>1</v>
      </c>
      <c r="I14" s="14">
        <v>13759.6</v>
      </c>
      <c r="J14" s="52">
        <f>G14*H14*I14</f>
        <v>343990</v>
      </c>
    </row>
    <row r="15" spans="1:12" s="1" customFormat="1" ht="21.75" customHeight="1" x14ac:dyDescent="0.4">
      <c r="A15" s="16"/>
      <c r="B15" s="80"/>
      <c r="C15" s="81"/>
      <c r="D15" s="81"/>
      <c r="E15" s="81"/>
      <c r="F15" s="82"/>
      <c r="G15" s="41">
        <f>SUM(G9:G14)</f>
        <v>150</v>
      </c>
      <c r="H15" s="42"/>
      <c r="I15" s="46" t="s">
        <v>27</v>
      </c>
      <c r="J15" s="47">
        <f>SUM(J9:J14)</f>
        <v>842771.62</v>
      </c>
      <c r="L15" s="33"/>
    </row>
    <row r="16" spans="1:12" s="1" customFormat="1" ht="21.75" customHeight="1" x14ac:dyDescent="0.4">
      <c r="A16" s="16"/>
      <c r="B16" s="49"/>
      <c r="C16" s="36"/>
      <c r="D16" s="11"/>
      <c r="E16" s="20"/>
      <c r="F16" s="21"/>
      <c r="G16" s="28"/>
      <c r="H16" s="22"/>
      <c r="I16" s="45" t="s">
        <v>26</v>
      </c>
      <c r="J16" s="44">
        <v>0.7</v>
      </c>
      <c r="L16" s="33"/>
    </row>
    <row r="17" spans="1:12" s="1" customFormat="1" ht="21.75" customHeight="1" x14ac:dyDescent="0.4">
      <c r="A17" s="16"/>
      <c r="B17" s="49"/>
      <c r="C17" s="36"/>
      <c r="D17" s="11"/>
      <c r="E17" s="20"/>
      <c r="F17" s="21"/>
      <c r="G17" s="28"/>
      <c r="H17" s="22"/>
      <c r="I17" s="43" t="s">
        <v>28</v>
      </c>
      <c r="J17" s="48">
        <f>J15-J15*J16</f>
        <v>252831.48600000003</v>
      </c>
      <c r="L17" s="33"/>
    </row>
    <row r="18" spans="1:12" s="1" customFormat="1" ht="21.75" customHeight="1" x14ac:dyDescent="0.4">
      <c r="A18" s="16"/>
      <c r="B18" s="49"/>
      <c r="C18" s="36"/>
      <c r="D18" s="11"/>
      <c r="E18" s="20"/>
      <c r="F18" s="21"/>
      <c r="G18" s="28"/>
      <c r="H18" s="22"/>
      <c r="I18" s="23"/>
      <c r="J18" s="37"/>
      <c r="L18" s="33"/>
    </row>
    <row r="19" spans="1:12" s="1" customFormat="1" ht="21.75" customHeight="1" x14ac:dyDescent="0.4">
      <c r="A19" s="16"/>
      <c r="B19" s="49"/>
      <c r="C19" s="36"/>
      <c r="D19" s="11"/>
      <c r="E19" s="20"/>
      <c r="F19" s="21"/>
      <c r="G19" s="28"/>
      <c r="H19" s="22"/>
      <c r="I19" s="23"/>
      <c r="J19" s="37"/>
      <c r="L19" s="33"/>
    </row>
    <row r="20" spans="1:12" s="6" customFormat="1" ht="15.6" x14ac:dyDescent="0.3">
      <c r="B20" s="49"/>
      <c r="C20" s="49"/>
      <c r="D20" s="11"/>
      <c r="E20" s="20"/>
      <c r="F20" s="17"/>
      <c r="G20" s="15"/>
      <c r="H20" s="15"/>
      <c r="I20" s="18"/>
      <c r="J20" s="19"/>
    </row>
    <row r="23" spans="1:12" x14ac:dyDescent="0.25">
      <c r="B23" s="32" t="s">
        <v>36</v>
      </c>
    </row>
    <row r="24" spans="1:12" x14ac:dyDescent="0.25">
      <c r="B24" s="32" t="s">
        <v>34</v>
      </c>
    </row>
    <row r="26" spans="1:12" ht="15.6" x14ac:dyDescent="0.25">
      <c r="B26" s="86" t="s">
        <v>44</v>
      </c>
    </row>
  </sheetData>
  <mergeCells count="14">
    <mergeCell ref="B15:F15"/>
    <mergeCell ref="B9:C9"/>
    <mergeCell ref="B10:C10"/>
    <mergeCell ref="B12:C12"/>
    <mergeCell ref="B13:C13"/>
    <mergeCell ref="B14:C14"/>
    <mergeCell ref="B11:C11"/>
    <mergeCell ref="D9:D14"/>
    <mergeCell ref="C2:D2"/>
    <mergeCell ref="C3:D3"/>
    <mergeCell ref="C4:D4"/>
    <mergeCell ref="C5:D5"/>
    <mergeCell ref="B7:J7"/>
    <mergeCell ref="B8:C8"/>
  </mergeCells>
  <pageMargins left="0.51181102362204722" right="0.51181102362204722" top="0.78740157480314965" bottom="0.78740157480314965" header="0.31496062992125984" footer="0.31496062992125984"/>
  <pageSetup scale="38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F83E63-EF8C-49D4-8878-8FB2AC5050F8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Alta Estação - Cota Ouro</vt:lpstr>
      <vt:lpstr>Alta Estação - Cota Prata</vt:lpstr>
      <vt:lpstr>Alta Estação - Cota Bronze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2022-09-23T14:56:42Z</cp:lastPrinted>
  <dcterms:created xsi:type="dcterms:W3CDTF">2010-10-14T19:08:52Z</dcterms:created>
  <dcterms:modified xsi:type="dcterms:W3CDTF">2024-02-08T15:28:02Z</dcterms:modified>
</cp:coreProperties>
</file>